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gcdnet-my.sharepoint.com/personal/kim_ccgcd_net/Documents/Desktop/S Drive/Budget/2026 Budget/"/>
    </mc:Choice>
  </mc:AlternateContent>
  <xr:revisionPtr revIDLastSave="3" documentId="8_{5772A40E-088A-4368-90DA-0DFFE666E5FB}" xr6:coauthVersionLast="47" xr6:coauthVersionMax="47" xr10:uidLastSave="{5776B2EE-4671-4CB8-BB16-85578AD6B0C3}"/>
  <bookViews>
    <workbookView xWindow="-120" yWindow="-120" windowWidth="29040" windowHeight="15840" xr2:uid="{00000000-000D-0000-FFFF-FFFF00000000}"/>
  </bookViews>
  <sheets>
    <sheet name="2026 Proposed Budget" sheetId="3" r:id="rId1"/>
    <sheet name="Sheet1" sheetId="5" r:id="rId2"/>
  </sheets>
  <definedNames>
    <definedName name="_xlnm.Print_Area" localSheetId="0">'2026 Proposed Budget'!$A$1:$K$76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3" l="1"/>
  <c r="J60" i="3" l="1"/>
  <c r="J49" i="3"/>
  <c r="J41" i="3"/>
  <c r="J18" i="3"/>
  <c r="J74" i="3"/>
  <c r="J71" i="3"/>
  <c r="J65" i="3"/>
  <c r="J75" i="3" l="1"/>
  <c r="J76" i="3" s="1"/>
  <c r="I49" i="3" l="1"/>
  <c r="I60" i="3"/>
  <c r="I18" i="3"/>
  <c r="I48" i="3" l="1"/>
  <c r="I74" i="3" s="1"/>
  <c r="H18" i="3"/>
  <c r="H10" i="3"/>
  <c r="G60" i="3" l="1"/>
  <c r="G18" i="3"/>
  <c r="G10" i="3"/>
  <c r="G49" i="3" s="1"/>
  <c r="G48" i="3" l="1"/>
  <c r="E10" i="3" l="1"/>
  <c r="E49" i="3" s="1"/>
  <c r="E60" i="3"/>
  <c r="E18" i="3"/>
  <c r="E48" i="3" l="1"/>
  <c r="E74" i="3" s="1"/>
  <c r="F10" i="3"/>
  <c r="F60" i="3" l="1"/>
  <c r="F18" i="3"/>
  <c r="F48" i="3" l="1"/>
  <c r="D10" i="3"/>
  <c r="D49" i="3" s="1"/>
  <c r="D18" i="3"/>
  <c r="D60" i="3" l="1"/>
  <c r="C60" i="3"/>
  <c r="C18" i="3"/>
  <c r="B60" i="3"/>
  <c r="B18" i="3"/>
  <c r="D48" i="3" l="1"/>
  <c r="D74" i="3" s="1"/>
  <c r="F49" i="3"/>
  <c r="F74" i="3" s="1"/>
</calcChain>
</file>

<file path=xl/sharedStrings.xml><?xml version="1.0" encoding="utf-8"?>
<sst xmlns="http://schemas.openxmlformats.org/spreadsheetml/2006/main" count="93" uniqueCount="87">
  <si>
    <t>Gasoline</t>
  </si>
  <si>
    <t>Comments</t>
  </si>
  <si>
    <t>Administrative</t>
  </si>
  <si>
    <t>INCOME</t>
  </si>
  <si>
    <t>Fines</t>
  </si>
  <si>
    <t>Travel</t>
  </si>
  <si>
    <t>ADOPTED 2016 Budget</t>
  </si>
  <si>
    <t>AMENDED 2016 Budget</t>
  </si>
  <si>
    <t xml:space="preserve">Adopted 2018 Budget </t>
  </si>
  <si>
    <t>Amended 2018 Budget</t>
  </si>
  <si>
    <t>2019 Budget Adopted Budget</t>
  </si>
  <si>
    <t>Proposed 2019 Budget Amendments</t>
  </si>
  <si>
    <t>Consulting</t>
  </si>
  <si>
    <t>2019 Year End Totals</t>
  </si>
  <si>
    <t>2020 Amended Budget</t>
  </si>
  <si>
    <t>IT Support</t>
  </si>
  <si>
    <t>Office Equipment</t>
  </si>
  <si>
    <t>Copier Lease</t>
  </si>
  <si>
    <t>Fees</t>
  </si>
  <si>
    <t>Total</t>
  </si>
  <si>
    <t>Interest</t>
  </si>
  <si>
    <t>Payroll Tax Expense</t>
  </si>
  <si>
    <t>Facility</t>
  </si>
  <si>
    <t xml:space="preserve">Janitorial  </t>
  </si>
  <si>
    <t>Landscaping</t>
  </si>
  <si>
    <t>Regular maintenance &amp; new landscaping</t>
  </si>
  <si>
    <t>Pest Control</t>
  </si>
  <si>
    <t>Use unassigned funds for office updates</t>
  </si>
  <si>
    <t>Utilities</t>
  </si>
  <si>
    <t>TOTAL INCOME</t>
  </si>
  <si>
    <t>TOTAL EXPENSES</t>
  </si>
  <si>
    <t>NET INCOME</t>
  </si>
  <si>
    <t>Office Supplies</t>
  </si>
  <si>
    <t>Capital Outlay</t>
  </si>
  <si>
    <t xml:space="preserve">Well Monitoring Equipment </t>
  </si>
  <si>
    <t xml:space="preserve">Total </t>
  </si>
  <si>
    <t xml:space="preserve">Conservation </t>
  </si>
  <si>
    <t>Meter Purchase</t>
  </si>
  <si>
    <t xml:space="preserve">Well Plugging Assistance </t>
  </si>
  <si>
    <t xml:space="preserve">Public Education </t>
  </si>
  <si>
    <t>Outside Printing</t>
  </si>
  <si>
    <t>Oil Changes</t>
  </si>
  <si>
    <t>D&amp;O Policy</t>
  </si>
  <si>
    <t xml:space="preserve"> </t>
  </si>
  <si>
    <t>Advertising/Notices</t>
  </si>
  <si>
    <t>Furniture/Fixtures</t>
  </si>
  <si>
    <t xml:space="preserve">Postage/Box Rental </t>
  </si>
  <si>
    <t>Auditor/CPA</t>
  </si>
  <si>
    <t>Hydrologist/Engineers</t>
  </si>
  <si>
    <t>Tax Collections</t>
  </si>
  <si>
    <t>Repair/Maintenance</t>
  </si>
  <si>
    <t>Computer Purchase</t>
  </si>
  <si>
    <t xml:space="preserve">6.2% &amp; 1.45%. </t>
  </si>
  <si>
    <t xml:space="preserve">Phone/Internet </t>
  </si>
  <si>
    <t>Assume 1 request</t>
  </si>
  <si>
    <t xml:space="preserve">Payroll Direct Deposit Fees </t>
  </si>
  <si>
    <t>Education/Training</t>
  </si>
  <si>
    <t xml:space="preserve">Auto Insurance </t>
  </si>
  <si>
    <t>Board Liability Insurance</t>
  </si>
  <si>
    <t>Property Insurance</t>
  </si>
  <si>
    <t>Bank Service Fees</t>
  </si>
  <si>
    <t>EXPENSES</t>
  </si>
  <si>
    <t xml:space="preserve">Payroll </t>
  </si>
  <si>
    <t xml:space="preserve">Health Insurance </t>
  </si>
  <si>
    <t xml:space="preserve">Legal </t>
  </si>
  <si>
    <t>Meeting Refreshments</t>
  </si>
  <si>
    <t>Appraisal District</t>
  </si>
  <si>
    <t>Water Quality Testing</t>
  </si>
  <si>
    <t>Employee Retirement</t>
  </si>
  <si>
    <t>Professional Fees</t>
  </si>
  <si>
    <t>Memberships</t>
  </si>
  <si>
    <t>TAGD</t>
  </si>
  <si>
    <t>Bonds</t>
  </si>
  <si>
    <t xml:space="preserve">Election </t>
  </si>
  <si>
    <t>Vehicle Maintenance</t>
  </si>
  <si>
    <t>Software Subscriptions</t>
  </si>
  <si>
    <t>CCGCD 2026 Proposed Budget</t>
  </si>
  <si>
    <t>Proposed Budget</t>
  </si>
  <si>
    <t>$80 per cleaning x 2/month = $160</t>
  </si>
  <si>
    <t>Estimate from CCAD</t>
  </si>
  <si>
    <t>Estimated increase</t>
  </si>
  <si>
    <t>Estimated. 2024 earned $44,300.</t>
  </si>
  <si>
    <r>
      <t>GM $2,630 (3%) OM $3,020</t>
    </r>
    <r>
      <rPr>
        <sz val="20"/>
        <color rgb="FFFF0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(5%) =$5,650</t>
    </r>
  </si>
  <si>
    <t>QB, Office 365, Microsoft, Adobe, GIS</t>
  </si>
  <si>
    <t>Assume 1 meter &amp; Possible Grant Fee</t>
  </si>
  <si>
    <t>GM $87,550, OM $60,390</t>
  </si>
  <si>
    <t>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</si>
</sst>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3" fontId="4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2" fillId="4" borderId="1" xfId="0" applyFont="1" applyFill="1" applyBorder="1"/>
    <xf numFmtId="3" fontId="3" fillId="4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2" fillId="4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6" fillId="0" borderId="1" xfId="0" applyNumberFormat="1" applyFont="1" applyBorder="1"/>
    <xf numFmtId="3" fontId="2" fillId="4" borderId="1" xfId="0" applyNumberFormat="1" applyFont="1" applyFill="1" applyBorder="1"/>
    <xf numFmtId="3" fontId="6" fillId="4" borderId="1" xfId="0" applyNumberFormat="1" applyFont="1" applyFill="1" applyBorder="1"/>
    <xf numFmtId="3" fontId="7" fillId="0" borderId="1" xfId="0" applyNumberFormat="1" applyFont="1" applyBorder="1"/>
    <xf numFmtId="3" fontId="9" fillId="0" borderId="1" xfId="0" applyNumberFormat="1" applyFont="1" applyBorder="1"/>
    <xf numFmtId="3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3" fontId="8" fillId="4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6" fontId="4" fillId="0" borderId="1" xfId="0" applyNumberFormat="1" applyFont="1" applyBorder="1"/>
    <xf numFmtId="44" fontId="4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CC99FF"/>
      <color rgb="FF99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tabSelected="1" zoomScale="72" zoomScaleNormal="72" workbookViewId="0">
      <selection activeCell="K3" sqref="K1:K1048576"/>
    </sheetView>
  </sheetViews>
  <sheetFormatPr defaultColWidth="9.140625" defaultRowHeight="15" x14ac:dyDescent="0.25"/>
  <cols>
    <col min="1" max="1" width="55" customWidth="1"/>
    <col min="2" max="3" width="10.5703125" hidden="1" customWidth="1"/>
    <col min="4" max="7" width="14.42578125" hidden="1" customWidth="1"/>
    <col min="8" max="8" width="4.5703125" hidden="1" customWidth="1"/>
    <col min="9" max="9" width="3" hidden="1" customWidth="1"/>
    <col min="10" max="10" width="47" customWidth="1"/>
    <col min="11" max="11" width="94.85546875" style="2" hidden="1" customWidth="1"/>
    <col min="12" max="12" width="9" customWidth="1"/>
    <col min="14" max="14" width="18.7109375" customWidth="1"/>
    <col min="15" max="15" width="9.140625" customWidth="1"/>
  </cols>
  <sheetData>
    <row r="1" spans="1:11" ht="25.5" customHeight="1" x14ac:dyDescent="0.25">
      <c r="A1" s="51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8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" hidden="1" customHeight="1" x14ac:dyDescent="0.25">
      <c r="A3" s="53"/>
      <c r="B3" s="56" t="s">
        <v>6</v>
      </c>
      <c r="C3" s="56" t="s">
        <v>7</v>
      </c>
      <c r="D3" s="56" t="s">
        <v>8</v>
      </c>
      <c r="E3" s="56" t="s">
        <v>9</v>
      </c>
      <c r="F3" s="56" t="s">
        <v>10</v>
      </c>
      <c r="G3" s="56" t="s">
        <v>11</v>
      </c>
      <c r="H3" s="43"/>
      <c r="I3" s="56" t="s">
        <v>14</v>
      </c>
      <c r="J3" s="43"/>
      <c r="K3" s="55" t="s">
        <v>1</v>
      </c>
    </row>
    <row r="4" spans="1:11" ht="48" customHeight="1" x14ac:dyDescent="0.25">
      <c r="A4" s="54"/>
      <c r="B4" s="56"/>
      <c r="C4" s="56"/>
      <c r="D4" s="56"/>
      <c r="E4" s="57"/>
      <c r="F4" s="56"/>
      <c r="G4" s="56"/>
      <c r="H4" s="43" t="s">
        <v>13</v>
      </c>
      <c r="I4" s="56"/>
      <c r="J4" s="43" t="s">
        <v>77</v>
      </c>
      <c r="K4" s="55"/>
    </row>
    <row r="5" spans="1:11" ht="26.25" x14ac:dyDescent="0.4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26.25" x14ac:dyDescent="0.4">
      <c r="A6" s="9" t="s">
        <v>49</v>
      </c>
      <c r="B6" s="10">
        <v>245424</v>
      </c>
      <c r="C6" s="10">
        <v>245424</v>
      </c>
      <c r="D6" s="10">
        <v>221080</v>
      </c>
      <c r="E6" s="10">
        <v>221080</v>
      </c>
      <c r="F6" s="7">
        <v>227034</v>
      </c>
      <c r="G6" s="7">
        <v>227034</v>
      </c>
      <c r="H6" s="7">
        <v>246400</v>
      </c>
      <c r="I6" s="7">
        <v>226323</v>
      </c>
      <c r="J6" s="11">
        <v>256669</v>
      </c>
      <c r="K6" s="50"/>
    </row>
    <row r="7" spans="1:11" ht="26.25" x14ac:dyDescent="0.4">
      <c r="A7" s="9" t="s">
        <v>20</v>
      </c>
      <c r="B7" s="10">
        <v>600</v>
      </c>
      <c r="C7" s="10">
        <v>600</v>
      </c>
      <c r="D7" s="10">
        <v>200</v>
      </c>
      <c r="E7" s="10">
        <v>200</v>
      </c>
      <c r="F7" s="10">
        <v>350</v>
      </c>
      <c r="G7" s="10">
        <v>350</v>
      </c>
      <c r="H7" s="10">
        <v>500</v>
      </c>
      <c r="I7" s="10">
        <v>350</v>
      </c>
      <c r="J7" s="7">
        <v>32500</v>
      </c>
      <c r="K7" s="8" t="s">
        <v>81</v>
      </c>
    </row>
    <row r="8" spans="1:11" ht="24" customHeight="1" x14ac:dyDescent="0.4">
      <c r="A8" s="9" t="s">
        <v>4</v>
      </c>
      <c r="B8" s="10">
        <v>500</v>
      </c>
      <c r="C8" s="10">
        <v>500</v>
      </c>
      <c r="D8" s="10">
        <v>250</v>
      </c>
      <c r="E8" s="10">
        <v>250</v>
      </c>
      <c r="F8" s="10">
        <v>200</v>
      </c>
      <c r="G8" s="10">
        <v>200</v>
      </c>
      <c r="H8" s="10">
        <v>7600</v>
      </c>
      <c r="I8" s="10">
        <v>200</v>
      </c>
      <c r="J8" s="7">
        <v>500</v>
      </c>
      <c r="K8" s="8"/>
    </row>
    <row r="9" spans="1:11" ht="26.25" x14ac:dyDescent="0.4">
      <c r="A9" s="9" t="s">
        <v>18</v>
      </c>
      <c r="B9" s="10">
        <v>6410</v>
      </c>
      <c r="C9" s="10">
        <v>6410</v>
      </c>
      <c r="D9" s="10">
        <v>8000</v>
      </c>
      <c r="E9" s="10">
        <v>8000</v>
      </c>
      <c r="F9" s="10">
        <v>8000</v>
      </c>
      <c r="G9" s="10">
        <v>8000</v>
      </c>
      <c r="H9" s="10">
        <v>16234</v>
      </c>
      <c r="I9" s="10">
        <v>17500</v>
      </c>
      <c r="J9" s="7">
        <v>500</v>
      </c>
      <c r="K9" s="49"/>
    </row>
    <row r="10" spans="1:11" ht="26.25" x14ac:dyDescent="0.4">
      <c r="A10" s="12" t="s">
        <v>19</v>
      </c>
      <c r="B10" s="13">
        <v>253024</v>
      </c>
      <c r="C10" s="13">
        <v>253024</v>
      </c>
      <c r="D10" s="13">
        <f>SUM(D8:D9)</f>
        <v>8250</v>
      </c>
      <c r="E10" s="13">
        <f>SUM(E8:E9)</f>
        <v>8250</v>
      </c>
      <c r="F10" s="13">
        <f>SUM(F8:F9)</f>
        <v>8200</v>
      </c>
      <c r="G10" s="13">
        <f>SUM(G8:G9)</f>
        <v>8200</v>
      </c>
      <c r="H10" s="13">
        <f>SUM(H8:H9)</f>
        <v>23834</v>
      </c>
      <c r="I10" s="13">
        <v>244373</v>
      </c>
      <c r="J10" s="13">
        <f>SUM(J6:J9)</f>
        <v>290169</v>
      </c>
      <c r="K10" s="8"/>
    </row>
    <row r="11" spans="1:11" ht="26.25" x14ac:dyDescent="0.4">
      <c r="A11" s="14"/>
      <c r="B11" s="42"/>
      <c r="C11" s="42"/>
      <c r="D11" s="42"/>
      <c r="E11" s="42"/>
      <c r="F11" s="42"/>
      <c r="G11" s="42"/>
      <c r="H11" s="42"/>
      <c r="I11" s="42"/>
      <c r="J11" s="42"/>
      <c r="K11" s="8"/>
    </row>
    <row r="12" spans="1:11" ht="26.25" x14ac:dyDescent="0.4">
      <c r="A12" s="15" t="s">
        <v>61</v>
      </c>
      <c r="B12" s="42"/>
      <c r="C12" s="42"/>
      <c r="D12" s="42"/>
      <c r="E12" s="42"/>
      <c r="F12" s="42"/>
      <c r="G12" s="42"/>
      <c r="H12" s="42"/>
      <c r="I12" s="42"/>
      <c r="J12" s="42"/>
      <c r="K12" s="8"/>
    </row>
    <row r="13" spans="1:11" ht="26.25" x14ac:dyDescent="0.4">
      <c r="A13" s="16" t="s">
        <v>62</v>
      </c>
      <c r="B13" s="45"/>
      <c r="C13" s="46"/>
      <c r="D13" s="45"/>
      <c r="E13" s="45"/>
      <c r="F13" s="45"/>
      <c r="G13" s="45"/>
      <c r="H13" s="45"/>
      <c r="I13" s="45"/>
      <c r="J13" s="45"/>
      <c r="K13" s="17"/>
    </row>
    <row r="14" spans="1:11" ht="26.25" x14ac:dyDescent="0.4">
      <c r="A14" s="18" t="s">
        <v>86</v>
      </c>
      <c r="B14" s="11"/>
      <c r="C14" s="11"/>
      <c r="D14" s="11"/>
      <c r="E14" s="11"/>
      <c r="F14" s="11"/>
      <c r="G14" s="11"/>
      <c r="H14" s="11"/>
      <c r="I14" s="11"/>
      <c r="J14" s="11">
        <v>147940</v>
      </c>
      <c r="K14" s="17" t="s">
        <v>85</v>
      </c>
    </row>
    <row r="15" spans="1:11" ht="26.25" x14ac:dyDescent="0.4">
      <c r="A15" s="19" t="s">
        <v>21</v>
      </c>
      <c r="B15" s="11">
        <v>8569</v>
      </c>
      <c r="C15" s="11">
        <v>8569</v>
      </c>
      <c r="D15" s="11">
        <v>8870</v>
      </c>
      <c r="E15" s="11">
        <v>8870</v>
      </c>
      <c r="F15" s="11">
        <v>9000</v>
      </c>
      <c r="G15" s="11">
        <v>9100</v>
      </c>
      <c r="H15" s="11">
        <v>9070</v>
      </c>
      <c r="I15" s="11">
        <v>9500</v>
      </c>
      <c r="J15" s="11">
        <v>11350</v>
      </c>
      <c r="K15" s="8" t="s">
        <v>52</v>
      </c>
    </row>
    <row r="16" spans="1:11" ht="26.25" x14ac:dyDescent="0.4">
      <c r="A16" s="19" t="s">
        <v>63</v>
      </c>
      <c r="B16" s="11">
        <v>29988</v>
      </c>
      <c r="C16" s="11">
        <v>29988</v>
      </c>
      <c r="D16" s="11">
        <v>21500</v>
      </c>
      <c r="E16" s="11">
        <v>21500</v>
      </c>
      <c r="F16" s="11">
        <v>22360</v>
      </c>
      <c r="G16" s="11">
        <v>22360</v>
      </c>
      <c r="H16" s="11">
        <v>21300</v>
      </c>
      <c r="I16" s="11">
        <v>22150</v>
      </c>
      <c r="J16" s="11">
        <v>23800</v>
      </c>
      <c r="K16" s="8" t="s">
        <v>80</v>
      </c>
    </row>
    <row r="17" spans="1:11" ht="26.25" x14ac:dyDescent="0.4">
      <c r="A17" s="18" t="s">
        <v>68</v>
      </c>
      <c r="B17" s="11">
        <v>3321</v>
      </c>
      <c r="C17" s="11">
        <v>3321</v>
      </c>
      <c r="D17" s="11">
        <v>3440</v>
      </c>
      <c r="E17" s="11">
        <v>3440</v>
      </c>
      <c r="F17" s="11">
        <v>3550</v>
      </c>
      <c r="G17" s="11">
        <v>3570</v>
      </c>
      <c r="H17" s="11">
        <v>3550</v>
      </c>
      <c r="I17" s="11">
        <v>3680</v>
      </c>
      <c r="J17" s="11">
        <v>5650</v>
      </c>
      <c r="K17" s="17" t="s">
        <v>82</v>
      </c>
    </row>
    <row r="18" spans="1:11" ht="26.25" x14ac:dyDescent="0.4">
      <c r="A18" s="16" t="s">
        <v>19</v>
      </c>
      <c r="B18" s="47">
        <f t="shared" ref="B18:I18" si="0">SUM(B16:B17)</f>
        <v>33309</v>
      </c>
      <c r="C18" s="47">
        <f t="shared" si="0"/>
        <v>33309</v>
      </c>
      <c r="D18" s="47">
        <f t="shared" si="0"/>
        <v>24940</v>
      </c>
      <c r="E18" s="47">
        <f t="shared" si="0"/>
        <v>24940</v>
      </c>
      <c r="F18" s="47">
        <f t="shared" si="0"/>
        <v>25910</v>
      </c>
      <c r="G18" s="47">
        <f t="shared" si="0"/>
        <v>25930</v>
      </c>
      <c r="H18" s="47">
        <f t="shared" si="0"/>
        <v>24850</v>
      </c>
      <c r="I18" s="47">
        <f t="shared" si="0"/>
        <v>25830</v>
      </c>
      <c r="J18" s="47">
        <f>SUM(J14:J17)</f>
        <v>188740</v>
      </c>
      <c r="K18" s="8"/>
    </row>
    <row r="19" spans="1:11" ht="26.25" x14ac:dyDescent="0.4">
      <c r="A19" s="9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ht="26.25" x14ac:dyDescent="0.4">
      <c r="A20" s="20" t="s">
        <v>2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ht="26.25" x14ac:dyDescent="0.4">
      <c r="A21" s="18" t="s">
        <v>44</v>
      </c>
      <c r="B21" s="44"/>
      <c r="C21" s="44"/>
      <c r="D21" s="44"/>
      <c r="E21" s="44"/>
      <c r="F21" s="44"/>
      <c r="G21" s="44"/>
      <c r="H21" s="44"/>
      <c r="I21" s="44"/>
      <c r="J21" s="7">
        <v>900</v>
      </c>
      <c r="K21" s="8"/>
    </row>
    <row r="22" spans="1:11" ht="26.25" x14ac:dyDescent="0.4">
      <c r="A22" s="9" t="s">
        <v>32</v>
      </c>
      <c r="B22" s="7">
        <v>850</v>
      </c>
      <c r="C22" s="7">
        <v>850</v>
      </c>
      <c r="D22" s="7">
        <v>600</v>
      </c>
      <c r="E22" s="7">
        <v>600</v>
      </c>
      <c r="F22" s="7">
        <v>650</v>
      </c>
      <c r="G22" s="7">
        <v>650</v>
      </c>
      <c r="H22" s="7">
        <v>520</v>
      </c>
      <c r="I22" s="7">
        <v>500</v>
      </c>
      <c r="J22" s="7">
        <v>650</v>
      </c>
      <c r="K22" s="17"/>
    </row>
    <row r="23" spans="1:11" ht="26.25" x14ac:dyDescent="0.4">
      <c r="A23" s="18" t="s">
        <v>53</v>
      </c>
      <c r="B23" s="7">
        <v>200</v>
      </c>
      <c r="C23" s="7">
        <v>200</v>
      </c>
      <c r="D23" s="7">
        <v>100</v>
      </c>
      <c r="E23" s="7">
        <v>100</v>
      </c>
      <c r="F23" s="7">
        <v>100</v>
      </c>
      <c r="G23" s="7">
        <v>100</v>
      </c>
      <c r="H23" s="7">
        <v>0</v>
      </c>
      <c r="I23" s="7">
        <v>100</v>
      </c>
      <c r="J23" s="7">
        <v>2700</v>
      </c>
      <c r="K23" s="17"/>
    </row>
    <row r="24" spans="1:11" ht="26.25" x14ac:dyDescent="0.4">
      <c r="A24" s="9" t="s">
        <v>17</v>
      </c>
      <c r="B24" s="7">
        <v>1000</v>
      </c>
      <c r="C24" s="7">
        <v>1000</v>
      </c>
      <c r="D24" s="7">
        <v>1100</v>
      </c>
      <c r="E24" s="7">
        <v>1100</v>
      </c>
      <c r="F24" s="7">
        <v>1100</v>
      </c>
      <c r="G24" s="7">
        <v>1100</v>
      </c>
      <c r="H24" s="7">
        <v>1235</v>
      </c>
      <c r="I24" s="7">
        <v>1100</v>
      </c>
      <c r="J24" s="7">
        <v>1600</v>
      </c>
      <c r="K24" s="8"/>
    </row>
    <row r="25" spans="1:11" ht="26.25" x14ac:dyDescent="0.4">
      <c r="A25" s="9" t="s">
        <v>0</v>
      </c>
      <c r="B25" s="7">
        <v>500</v>
      </c>
      <c r="C25" s="7">
        <v>500</v>
      </c>
      <c r="D25" s="7">
        <v>300</v>
      </c>
      <c r="E25" s="7">
        <v>300</v>
      </c>
      <c r="F25" s="7">
        <v>300</v>
      </c>
      <c r="G25" s="7">
        <v>300</v>
      </c>
      <c r="H25" s="7">
        <v>0</v>
      </c>
      <c r="I25" s="7">
        <v>150</v>
      </c>
      <c r="J25" s="7">
        <v>1300</v>
      </c>
      <c r="K25" s="8"/>
    </row>
    <row r="26" spans="1:11" ht="26.25" x14ac:dyDescent="0.4">
      <c r="A26" s="18" t="s">
        <v>46</v>
      </c>
      <c r="B26" s="11">
        <v>3050</v>
      </c>
      <c r="C26" s="11">
        <v>3450</v>
      </c>
      <c r="D26" s="11">
        <v>4300</v>
      </c>
      <c r="E26" s="11">
        <v>4400</v>
      </c>
      <c r="F26" s="11">
        <v>4400</v>
      </c>
      <c r="G26" s="11">
        <v>4400</v>
      </c>
      <c r="H26" s="11">
        <v>4002</v>
      </c>
      <c r="I26" s="11">
        <v>4450</v>
      </c>
      <c r="J26" s="11">
        <v>400</v>
      </c>
      <c r="K26" s="17"/>
    </row>
    <row r="27" spans="1:11" ht="26.25" x14ac:dyDescent="0.4">
      <c r="A27" s="9" t="s">
        <v>57</v>
      </c>
      <c r="B27" s="7">
        <v>1500</v>
      </c>
      <c r="C27" s="7">
        <v>1500</v>
      </c>
      <c r="D27" s="7">
        <v>1500</v>
      </c>
      <c r="E27" s="7">
        <v>1500</v>
      </c>
      <c r="F27" s="7">
        <v>1200</v>
      </c>
      <c r="G27" s="23">
        <v>1500</v>
      </c>
      <c r="H27" s="7">
        <v>1366</v>
      </c>
      <c r="I27" s="7">
        <v>1500</v>
      </c>
      <c r="J27" s="7">
        <v>3100</v>
      </c>
      <c r="K27" s="24"/>
    </row>
    <row r="28" spans="1:11" ht="26.25" x14ac:dyDescent="0.4">
      <c r="A28" s="9" t="s">
        <v>58</v>
      </c>
      <c r="B28" s="7">
        <v>720</v>
      </c>
      <c r="C28" s="7">
        <v>720</v>
      </c>
      <c r="D28" s="7">
        <v>750</v>
      </c>
      <c r="E28" s="7">
        <v>750</v>
      </c>
      <c r="F28" s="7">
        <v>750</v>
      </c>
      <c r="G28" s="7">
        <v>750</v>
      </c>
      <c r="H28" s="7">
        <v>717</v>
      </c>
      <c r="I28" s="7">
        <v>780</v>
      </c>
      <c r="J28" s="7">
        <v>1200</v>
      </c>
      <c r="K28" s="8" t="s">
        <v>42</v>
      </c>
    </row>
    <row r="29" spans="1:11" ht="26.25" x14ac:dyDescent="0.4">
      <c r="A29" s="9" t="s">
        <v>59</v>
      </c>
      <c r="B29" s="7">
        <v>922</v>
      </c>
      <c r="C29" s="7">
        <v>922</v>
      </c>
      <c r="D29" s="7">
        <v>960</v>
      </c>
      <c r="E29" s="7">
        <v>984</v>
      </c>
      <c r="F29" s="7">
        <v>990</v>
      </c>
      <c r="G29" s="7">
        <v>990</v>
      </c>
      <c r="H29" s="7">
        <v>769</v>
      </c>
      <c r="I29" s="7">
        <v>1000</v>
      </c>
      <c r="J29" s="7">
        <v>1670</v>
      </c>
      <c r="K29" s="8"/>
    </row>
    <row r="30" spans="1:11" ht="26.25" x14ac:dyDescent="0.4">
      <c r="A30" s="9" t="s">
        <v>72</v>
      </c>
      <c r="B30" s="7">
        <v>860</v>
      </c>
      <c r="C30" s="7">
        <v>860</v>
      </c>
      <c r="D30" s="7">
        <v>890</v>
      </c>
      <c r="E30" s="7">
        <v>890</v>
      </c>
      <c r="F30" s="7">
        <v>900</v>
      </c>
      <c r="G30" s="7">
        <v>900</v>
      </c>
      <c r="H30" s="7">
        <v>730</v>
      </c>
      <c r="I30" s="7">
        <v>800</v>
      </c>
      <c r="J30" s="7">
        <v>700</v>
      </c>
      <c r="K30" s="8"/>
    </row>
    <row r="31" spans="1:11" ht="26.25" x14ac:dyDescent="0.4">
      <c r="A31" s="9" t="s">
        <v>65</v>
      </c>
      <c r="B31" s="7">
        <v>405</v>
      </c>
      <c r="C31" s="11">
        <v>850</v>
      </c>
      <c r="D31" s="7">
        <v>480</v>
      </c>
      <c r="E31" s="7">
        <v>480</v>
      </c>
      <c r="F31" s="7">
        <v>480</v>
      </c>
      <c r="G31" s="7">
        <v>480</v>
      </c>
      <c r="H31" s="7">
        <v>309</v>
      </c>
      <c r="I31" s="7">
        <v>480</v>
      </c>
      <c r="J31" s="7">
        <v>700</v>
      </c>
      <c r="K31" s="8"/>
    </row>
    <row r="32" spans="1:11" ht="26.25" x14ac:dyDescent="0.4">
      <c r="A32" s="18" t="s">
        <v>40</v>
      </c>
      <c r="B32" s="11">
        <v>850</v>
      </c>
      <c r="C32" s="11">
        <v>850</v>
      </c>
      <c r="D32" s="11">
        <v>860</v>
      </c>
      <c r="E32" s="11">
        <v>1410</v>
      </c>
      <c r="F32" s="11">
        <v>1450</v>
      </c>
      <c r="G32" s="23">
        <v>1600</v>
      </c>
      <c r="H32" s="11">
        <v>1680</v>
      </c>
      <c r="I32" s="11">
        <v>1600</v>
      </c>
      <c r="J32" s="11">
        <v>100</v>
      </c>
      <c r="K32" s="17"/>
    </row>
    <row r="33" spans="1:13" ht="26.25" x14ac:dyDescent="0.4">
      <c r="A33" s="18" t="s">
        <v>5</v>
      </c>
      <c r="B33" s="11">
        <v>250</v>
      </c>
      <c r="C33" s="11">
        <v>150</v>
      </c>
      <c r="D33" s="11">
        <v>300</v>
      </c>
      <c r="E33" s="11">
        <v>300</v>
      </c>
      <c r="F33" s="11">
        <v>300</v>
      </c>
      <c r="G33" s="11">
        <v>300</v>
      </c>
      <c r="H33" s="11">
        <v>715</v>
      </c>
      <c r="I33" s="11">
        <v>1000</v>
      </c>
      <c r="J33" s="11">
        <v>800</v>
      </c>
      <c r="K33" s="17"/>
    </row>
    <row r="34" spans="1:13" ht="26.25" x14ac:dyDescent="0.4">
      <c r="A34" s="18" t="s">
        <v>74</v>
      </c>
      <c r="B34" s="11">
        <v>600</v>
      </c>
      <c r="C34" s="11">
        <v>600</v>
      </c>
      <c r="D34" s="11">
        <v>1000</v>
      </c>
      <c r="E34" s="11">
        <v>1000</v>
      </c>
      <c r="F34" s="11">
        <v>1000</v>
      </c>
      <c r="G34" s="25">
        <v>500</v>
      </c>
      <c r="H34" s="11">
        <v>730</v>
      </c>
      <c r="I34" s="11">
        <v>1000</v>
      </c>
      <c r="J34" s="11">
        <v>250</v>
      </c>
      <c r="K34" s="8" t="s">
        <v>41</v>
      </c>
    </row>
    <row r="35" spans="1:13" ht="26.25" x14ac:dyDescent="0.4">
      <c r="A35" s="9" t="s">
        <v>70</v>
      </c>
      <c r="B35" s="7">
        <v>500</v>
      </c>
      <c r="C35" s="7">
        <v>500</v>
      </c>
      <c r="D35" s="7">
        <v>400</v>
      </c>
      <c r="E35" s="7">
        <v>400</v>
      </c>
      <c r="F35" s="7">
        <v>400</v>
      </c>
      <c r="G35" s="7">
        <v>400</v>
      </c>
      <c r="H35" s="7">
        <v>576</v>
      </c>
      <c r="I35" s="7">
        <v>450</v>
      </c>
      <c r="J35" s="7">
        <v>1580</v>
      </c>
      <c r="K35" s="17" t="s">
        <v>71</v>
      </c>
    </row>
    <row r="36" spans="1:13" s="1" customFormat="1" ht="26.25" x14ac:dyDescent="0.4">
      <c r="A36" s="9" t="s">
        <v>56</v>
      </c>
      <c r="B36" s="7">
        <v>350</v>
      </c>
      <c r="C36" s="7">
        <v>350</v>
      </c>
      <c r="D36" s="7">
        <v>1000</v>
      </c>
      <c r="E36" s="7">
        <v>1000</v>
      </c>
      <c r="F36" s="7">
        <v>1000</v>
      </c>
      <c r="G36" s="7">
        <v>1000</v>
      </c>
      <c r="H36" s="7">
        <v>642</v>
      </c>
      <c r="I36" s="7">
        <v>800</v>
      </c>
      <c r="J36" s="7">
        <v>2000</v>
      </c>
      <c r="K36" s="8"/>
    </row>
    <row r="37" spans="1:13" ht="26.25" x14ac:dyDescent="0.4">
      <c r="A37" s="9" t="s">
        <v>16</v>
      </c>
      <c r="B37" s="7"/>
      <c r="C37" s="7"/>
      <c r="D37" s="7"/>
      <c r="E37" s="7"/>
      <c r="F37" s="7"/>
      <c r="G37" s="7"/>
      <c r="H37" s="7">
        <v>0</v>
      </c>
      <c r="I37" s="7">
        <v>0</v>
      </c>
      <c r="J37" s="7">
        <v>300</v>
      </c>
      <c r="K37" s="8"/>
    </row>
    <row r="38" spans="1:13" ht="26.25" x14ac:dyDescent="0.4">
      <c r="A38" s="9" t="s">
        <v>45</v>
      </c>
      <c r="B38" s="7">
        <v>200</v>
      </c>
      <c r="C38" s="7">
        <v>200</v>
      </c>
      <c r="D38" s="7">
        <v>300</v>
      </c>
      <c r="E38" s="7">
        <v>300</v>
      </c>
      <c r="F38" s="7">
        <v>0</v>
      </c>
      <c r="G38" s="7">
        <v>0</v>
      </c>
      <c r="H38" s="7">
        <v>0</v>
      </c>
      <c r="I38" s="7">
        <v>200</v>
      </c>
      <c r="J38" s="7">
        <v>500</v>
      </c>
      <c r="K38" s="8"/>
    </row>
    <row r="39" spans="1:13" ht="26.25" x14ac:dyDescent="0.4">
      <c r="A39" s="9" t="s">
        <v>73</v>
      </c>
      <c r="B39" s="7"/>
      <c r="C39" s="7"/>
      <c r="D39" s="7"/>
      <c r="E39" s="7"/>
      <c r="F39" s="7"/>
      <c r="G39" s="7"/>
      <c r="H39" s="7"/>
      <c r="I39" s="7"/>
      <c r="J39" s="7">
        <v>200</v>
      </c>
      <c r="K39" s="8"/>
    </row>
    <row r="40" spans="1:13" ht="26.25" x14ac:dyDescent="0.4">
      <c r="A40" s="18" t="s">
        <v>75</v>
      </c>
      <c r="B40" s="11">
        <v>75</v>
      </c>
      <c r="C40" s="11">
        <v>75</v>
      </c>
      <c r="D40" s="11">
        <v>80</v>
      </c>
      <c r="E40" s="11">
        <v>80</v>
      </c>
      <c r="F40" s="11">
        <v>80</v>
      </c>
      <c r="G40" s="11">
        <v>80</v>
      </c>
      <c r="H40" s="11">
        <v>76</v>
      </c>
      <c r="I40" s="11">
        <v>80</v>
      </c>
      <c r="J40" s="11">
        <v>3400</v>
      </c>
      <c r="K40" s="8" t="s">
        <v>83</v>
      </c>
    </row>
    <row r="41" spans="1:13" ht="26.25" x14ac:dyDescent="0.4">
      <c r="A41" s="16" t="s">
        <v>19</v>
      </c>
      <c r="B41" s="46"/>
      <c r="C41" s="46"/>
      <c r="D41" s="46"/>
      <c r="E41" s="46"/>
      <c r="F41" s="46"/>
      <c r="G41" s="46"/>
      <c r="H41" s="46"/>
      <c r="I41" s="46"/>
      <c r="J41" s="47">
        <f>SUM(J21:J40)</f>
        <v>24050</v>
      </c>
      <c r="K41" s="26"/>
    </row>
    <row r="42" spans="1:13" ht="26.25" x14ac:dyDescent="0.4">
      <c r="A42" s="27"/>
      <c r="B42" s="25"/>
      <c r="C42" s="11"/>
      <c r="D42" s="25"/>
      <c r="E42" s="25"/>
      <c r="F42" s="25"/>
      <c r="G42" s="25"/>
      <c r="H42" s="25"/>
      <c r="I42" s="25"/>
      <c r="J42" s="25"/>
      <c r="K42" s="17"/>
    </row>
    <row r="43" spans="1:13" ht="26.25" x14ac:dyDescent="0.4">
      <c r="A43" s="20" t="s">
        <v>22</v>
      </c>
      <c r="B43" s="28"/>
      <c r="C43" s="28"/>
      <c r="D43" s="28"/>
      <c r="E43" s="28"/>
      <c r="F43" s="28"/>
      <c r="G43" s="28"/>
      <c r="H43" s="28"/>
      <c r="I43" s="28"/>
      <c r="J43" s="28"/>
      <c r="K43" s="8"/>
    </row>
    <row r="44" spans="1:13" ht="26.25" x14ac:dyDescent="0.4">
      <c r="A44" s="19" t="s">
        <v>23</v>
      </c>
      <c r="B44" s="29"/>
      <c r="C44" s="29"/>
      <c r="D44" s="29"/>
      <c r="E44" s="29"/>
      <c r="F44" s="29"/>
      <c r="G44" s="29"/>
      <c r="H44" s="29"/>
      <c r="I44" s="29"/>
      <c r="J44" s="11">
        <v>1920</v>
      </c>
      <c r="K44" s="17" t="s">
        <v>78</v>
      </c>
    </row>
    <row r="45" spans="1:13" ht="26.25" x14ac:dyDescent="0.4">
      <c r="A45" s="19" t="s">
        <v>24</v>
      </c>
      <c r="B45" s="29">
        <v>1200</v>
      </c>
      <c r="C45" s="29"/>
      <c r="D45" s="29"/>
      <c r="E45" s="29"/>
      <c r="F45" s="29"/>
      <c r="G45" s="29"/>
      <c r="H45" s="29"/>
      <c r="I45" s="29"/>
      <c r="J45" s="30">
        <v>2000</v>
      </c>
      <c r="K45" s="8"/>
    </row>
    <row r="46" spans="1:13" ht="26.25" x14ac:dyDescent="0.4">
      <c r="A46" s="19" t="s">
        <v>26</v>
      </c>
      <c r="B46" s="29">
        <v>2800</v>
      </c>
      <c r="C46" s="29" t="s">
        <v>25</v>
      </c>
      <c r="D46" s="29"/>
      <c r="E46" s="29"/>
      <c r="F46" s="29"/>
      <c r="G46" s="29"/>
      <c r="H46" s="29"/>
      <c r="I46" s="29"/>
      <c r="J46" s="30">
        <v>360</v>
      </c>
      <c r="K46" s="8"/>
    </row>
    <row r="47" spans="1:13" ht="26.25" x14ac:dyDescent="0.4">
      <c r="A47" s="19" t="s">
        <v>28</v>
      </c>
      <c r="B47" s="31">
        <v>360</v>
      </c>
      <c r="C47" s="31"/>
      <c r="D47" s="31"/>
      <c r="E47" s="31"/>
      <c r="F47" s="31"/>
      <c r="G47" s="31"/>
      <c r="H47" s="31"/>
      <c r="I47" s="31"/>
      <c r="J47" s="32">
        <v>3400</v>
      </c>
      <c r="K47" s="8"/>
    </row>
    <row r="48" spans="1:13" ht="26.25" x14ac:dyDescent="0.4">
      <c r="A48" s="19" t="s">
        <v>50</v>
      </c>
      <c r="B48" s="31">
        <v>500</v>
      </c>
      <c r="C48" s="31" t="s">
        <v>27</v>
      </c>
      <c r="D48" s="31" t="e">
        <f>(#REF!+#REF!+#REF!+#REF!+D18+D60)</f>
        <v>#REF!</v>
      </c>
      <c r="E48" s="31" t="e">
        <f>(#REF!+#REF!+#REF!+#REF!+E18+E60)</f>
        <v>#REF!</v>
      </c>
      <c r="F48" s="31" t="e">
        <f>+(#REF!+#REF!+#REF!+#REF!+F18+F60)</f>
        <v>#REF!</v>
      </c>
      <c r="G48" s="31" t="e">
        <f>+(#REF!+#REF!+#REF!+#REF!+G18+G60)</f>
        <v>#REF!</v>
      </c>
      <c r="H48" s="31"/>
      <c r="I48" s="31" t="e">
        <f>+(#REF!+#REF!+#REF!+#REF!+I18+I60)</f>
        <v>#REF!</v>
      </c>
      <c r="J48" s="32">
        <v>500</v>
      </c>
      <c r="K48" s="8"/>
      <c r="M48" s="4"/>
    </row>
    <row r="49" spans="1:14" ht="26.25" x14ac:dyDescent="0.4">
      <c r="A49" s="20" t="s">
        <v>19</v>
      </c>
      <c r="B49" s="33">
        <v>3500</v>
      </c>
      <c r="C49" s="33"/>
      <c r="D49" s="33">
        <f>D10</f>
        <v>8250</v>
      </c>
      <c r="E49" s="33">
        <f>E10</f>
        <v>8250</v>
      </c>
      <c r="F49" s="33">
        <f>+F10</f>
        <v>8200</v>
      </c>
      <c r="G49" s="33">
        <f>+G10</f>
        <v>8200</v>
      </c>
      <c r="H49" s="28"/>
      <c r="I49" s="28">
        <f>+I10</f>
        <v>244373</v>
      </c>
      <c r="J49" s="28">
        <f>SUM(J44:J48)</f>
        <v>8180</v>
      </c>
      <c r="K49" s="8"/>
      <c r="M49" s="4"/>
    </row>
    <row r="50" spans="1:14" ht="26.25" x14ac:dyDescent="0.4">
      <c r="A50" s="27"/>
      <c r="B50" s="25"/>
      <c r="C50" s="11"/>
      <c r="D50" s="25"/>
      <c r="E50" s="25"/>
      <c r="F50" s="25"/>
      <c r="G50" s="25"/>
      <c r="H50" s="25"/>
      <c r="I50" s="25"/>
      <c r="J50" s="25"/>
      <c r="K50" s="17"/>
      <c r="M50" s="4"/>
    </row>
    <row r="51" spans="1:14" ht="26.25" x14ac:dyDescent="0.4">
      <c r="A51" s="20" t="s">
        <v>69</v>
      </c>
      <c r="B51" s="34"/>
      <c r="C51" s="21"/>
      <c r="D51" s="34"/>
      <c r="E51" s="34"/>
      <c r="F51" s="34"/>
      <c r="G51" s="34"/>
      <c r="H51" s="34"/>
      <c r="I51" s="34"/>
      <c r="J51" s="34"/>
      <c r="K51" s="8"/>
    </row>
    <row r="52" spans="1:14" ht="26.25" x14ac:dyDescent="0.4">
      <c r="A52" s="18" t="s">
        <v>47</v>
      </c>
      <c r="B52" s="7">
        <v>4200</v>
      </c>
      <c r="C52" s="11">
        <v>4500</v>
      </c>
      <c r="D52" s="7">
        <v>5000</v>
      </c>
      <c r="E52" s="7">
        <v>5000</v>
      </c>
      <c r="F52" s="7">
        <v>5000</v>
      </c>
      <c r="G52" s="7">
        <v>5000</v>
      </c>
      <c r="H52" s="7">
        <v>5000</v>
      </c>
      <c r="I52" s="7">
        <v>5200</v>
      </c>
      <c r="J52" s="7">
        <v>8600</v>
      </c>
      <c r="K52" s="8"/>
    </row>
    <row r="53" spans="1:14" ht="26.25" x14ac:dyDescent="0.4">
      <c r="A53" s="18" t="s">
        <v>60</v>
      </c>
      <c r="B53" s="11">
        <v>250</v>
      </c>
      <c r="C53" s="32">
        <v>250</v>
      </c>
      <c r="D53" s="11">
        <v>120</v>
      </c>
      <c r="E53" s="11">
        <v>120</v>
      </c>
      <c r="F53" s="11">
        <v>120</v>
      </c>
      <c r="G53" s="11">
        <v>120</v>
      </c>
      <c r="H53" s="11">
        <v>95</v>
      </c>
      <c r="I53" s="11">
        <v>120</v>
      </c>
      <c r="J53" s="11">
        <v>230</v>
      </c>
      <c r="K53" s="8" t="s">
        <v>55</v>
      </c>
    </row>
    <row r="54" spans="1:14" ht="26.25" x14ac:dyDescent="0.4">
      <c r="A54" s="18" t="s">
        <v>66</v>
      </c>
      <c r="B54" s="32">
        <v>15320</v>
      </c>
      <c r="C54" s="35">
        <v>13425</v>
      </c>
      <c r="D54" s="32">
        <v>14000</v>
      </c>
      <c r="E54" s="32">
        <v>14000</v>
      </c>
      <c r="F54" s="32">
        <v>12260</v>
      </c>
      <c r="G54" s="36">
        <v>12360</v>
      </c>
      <c r="H54" s="32">
        <v>12285</v>
      </c>
      <c r="I54" s="32">
        <v>13600</v>
      </c>
      <c r="J54" s="11">
        <v>14570</v>
      </c>
      <c r="K54" s="17" t="s">
        <v>79</v>
      </c>
      <c r="L54" t="s">
        <v>43</v>
      </c>
    </row>
    <row r="55" spans="1:14" ht="26.25" x14ac:dyDescent="0.4">
      <c r="A55" s="18" t="s">
        <v>12</v>
      </c>
      <c r="B55" s="32"/>
      <c r="C55" s="35"/>
      <c r="D55" s="32">
        <v>0</v>
      </c>
      <c r="E55" s="32">
        <v>0</v>
      </c>
      <c r="F55" s="32">
        <v>3100</v>
      </c>
      <c r="G55" s="37">
        <v>800</v>
      </c>
      <c r="H55" s="32">
        <v>0</v>
      </c>
      <c r="I55" s="32">
        <v>2000</v>
      </c>
      <c r="J55" s="32">
        <v>1000</v>
      </c>
      <c r="K55" s="22"/>
    </row>
    <row r="56" spans="1:14" ht="26.25" x14ac:dyDescent="0.4">
      <c r="A56" s="18" t="s">
        <v>48</v>
      </c>
      <c r="B56" s="32"/>
      <c r="C56" s="35"/>
      <c r="D56" s="32"/>
      <c r="E56" s="32"/>
      <c r="F56" s="32"/>
      <c r="G56" s="37"/>
      <c r="H56" s="32"/>
      <c r="I56" s="32"/>
      <c r="J56" s="32">
        <v>1000</v>
      </c>
      <c r="K56" s="22"/>
    </row>
    <row r="57" spans="1:14" ht="26.25" x14ac:dyDescent="0.4">
      <c r="A57" s="18" t="s">
        <v>15</v>
      </c>
      <c r="B57" s="32">
        <v>0</v>
      </c>
      <c r="C57" s="32">
        <v>0</v>
      </c>
      <c r="D57" s="32">
        <v>3000</v>
      </c>
      <c r="E57" s="32">
        <v>3116</v>
      </c>
      <c r="F57" s="32">
        <v>3000</v>
      </c>
      <c r="G57" s="36">
        <v>3250</v>
      </c>
      <c r="H57" s="32">
        <v>3250</v>
      </c>
      <c r="I57" s="32">
        <v>3000</v>
      </c>
      <c r="J57" s="32">
        <v>2000</v>
      </c>
      <c r="K57" s="24"/>
      <c r="N57" s="5"/>
    </row>
    <row r="58" spans="1:14" ht="26.25" x14ac:dyDescent="0.4">
      <c r="A58" s="18" t="s">
        <v>64</v>
      </c>
      <c r="B58" s="32">
        <v>15000</v>
      </c>
      <c r="C58" s="32">
        <v>15000</v>
      </c>
      <c r="D58" s="32">
        <v>10000</v>
      </c>
      <c r="E58" s="32">
        <v>10000</v>
      </c>
      <c r="F58" s="32">
        <v>10000</v>
      </c>
      <c r="G58" s="32">
        <v>10000</v>
      </c>
      <c r="H58" s="32">
        <v>2400</v>
      </c>
      <c r="I58" s="32">
        <v>8870</v>
      </c>
      <c r="J58" s="32">
        <v>5000</v>
      </c>
      <c r="K58" s="22"/>
    </row>
    <row r="59" spans="1:14" ht="26.25" x14ac:dyDescent="0.4">
      <c r="A59" s="18" t="s">
        <v>67</v>
      </c>
      <c r="B59" s="32">
        <v>1500</v>
      </c>
      <c r="C59" s="32">
        <v>1500</v>
      </c>
      <c r="D59" s="32">
        <v>1500</v>
      </c>
      <c r="E59" s="32">
        <v>2000</v>
      </c>
      <c r="F59" s="32">
        <v>1500</v>
      </c>
      <c r="G59" s="36">
        <v>3550</v>
      </c>
      <c r="H59" s="32">
        <v>2435</v>
      </c>
      <c r="I59" s="32">
        <v>2000</v>
      </c>
      <c r="J59" s="32">
        <v>1500</v>
      </c>
      <c r="K59" s="38"/>
    </row>
    <row r="60" spans="1:14" ht="26.25" x14ac:dyDescent="0.4">
      <c r="A60" s="20" t="s">
        <v>19</v>
      </c>
      <c r="B60" s="28">
        <f t="shared" ref="B60:G60" si="1">SUM(B52:B59)</f>
        <v>36270</v>
      </c>
      <c r="C60" s="28">
        <f t="shared" si="1"/>
        <v>34675</v>
      </c>
      <c r="D60" s="28">
        <f t="shared" si="1"/>
        <v>33620</v>
      </c>
      <c r="E60" s="28">
        <f t="shared" si="1"/>
        <v>34236</v>
      </c>
      <c r="F60" s="28">
        <f t="shared" si="1"/>
        <v>34980</v>
      </c>
      <c r="G60" s="28">
        <f t="shared" si="1"/>
        <v>35080</v>
      </c>
      <c r="H60" s="28"/>
      <c r="I60" s="28">
        <f>SUM(I52:I59)</f>
        <v>34790</v>
      </c>
      <c r="J60" s="28">
        <f>SUM(J52:J59)</f>
        <v>33900</v>
      </c>
      <c r="K60" s="8"/>
    </row>
    <row r="61" spans="1:14" ht="26.25" x14ac:dyDescent="0.4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8"/>
    </row>
    <row r="62" spans="1:14" ht="26.25" x14ac:dyDescent="0.4">
      <c r="A62" s="16" t="s">
        <v>33</v>
      </c>
      <c r="B62" s="25"/>
      <c r="C62" s="11"/>
      <c r="D62" s="25"/>
      <c r="E62" s="25"/>
      <c r="F62" s="25"/>
      <c r="G62" s="25"/>
      <c r="H62" s="25"/>
      <c r="I62" s="25"/>
      <c r="J62" s="45"/>
      <c r="K62" s="17"/>
    </row>
    <row r="63" spans="1:14" ht="26.25" x14ac:dyDescent="0.4">
      <c r="A63" s="18" t="s">
        <v>51</v>
      </c>
      <c r="B63" s="25"/>
      <c r="C63" s="11"/>
      <c r="D63" s="25"/>
      <c r="E63" s="25"/>
      <c r="F63" s="25"/>
      <c r="G63" s="25"/>
      <c r="H63" s="25"/>
      <c r="I63" s="25"/>
      <c r="J63" s="11">
        <v>900</v>
      </c>
      <c r="K63" s="22"/>
    </row>
    <row r="64" spans="1:14" ht="26.25" x14ac:dyDescent="0.4">
      <c r="A64" s="18" t="s">
        <v>34</v>
      </c>
      <c r="B64" s="25"/>
      <c r="C64" s="11"/>
      <c r="D64" s="25"/>
      <c r="E64" s="25"/>
      <c r="F64" s="25"/>
      <c r="G64" s="25"/>
      <c r="H64" s="25"/>
      <c r="I64" s="25"/>
      <c r="J64" s="11">
        <v>1000</v>
      </c>
      <c r="K64" s="17"/>
    </row>
    <row r="65" spans="1:11" ht="26.25" x14ac:dyDescent="0.4">
      <c r="A65" s="48" t="s">
        <v>35</v>
      </c>
      <c r="B65" s="47"/>
      <c r="C65" s="47"/>
      <c r="D65" s="47"/>
      <c r="E65" s="47"/>
      <c r="F65" s="47"/>
      <c r="G65" s="47"/>
      <c r="H65" s="47"/>
      <c r="I65" s="47"/>
      <c r="J65" s="47">
        <f>SUM(J63:J64)</f>
        <v>1900</v>
      </c>
      <c r="K65" s="17"/>
    </row>
    <row r="66" spans="1:11" ht="26.25" x14ac:dyDescent="0.4">
      <c r="A66" s="27"/>
      <c r="B66" s="25"/>
      <c r="C66" s="11"/>
      <c r="D66" s="25"/>
      <c r="E66" s="25"/>
      <c r="F66" s="25"/>
      <c r="G66" s="25"/>
      <c r="H66" s="25"/>
      <c r="I66" s="25"/>
      <c r="J66" s="11"/>
      <c r="K66" s="17"/>
    </row>
    <row r="67" spans="1:11" ht="26.25" x14ac:dyDescent="0.4">
      <c r="A67" s="16" t="s">
        <v>36</v>
      </c>
      <c r="B67" s="25"/>
      <c r="C67" s="11"/>
      <c r="D67" s="25"/>
      <c r="E67" s="25"/>
      <c r="F67" s="25"/>
      <c r="G67" s="25"/>
      <c r="H67" s="25"/>
      <c r="I67" s="25"/>
      <c r="J67" s="45"/>
      <c r="K67" s="17"/>
    </row>
    <row r="68" spans="1:11" ht="26.25" x14ac:dyDescent="0.4">
      <c r="A68" s="18" t="s">
        <v>37</v>
      </c>
      <c r="B68" s="25"/>
      <c r="C68" s="11"/>
      <c r="D68" s="25"/>
      <c r="E68" s="25"/>
      <c r="F68" s="25"/>
      <c r="G68" s="25"/>
      <c r="H68" s="25"/>
      <c r="I68" s="25"/>
      <c r="J68" s="11">
        <v>3000</v>
      </c>
      <c r="K68" s="17" t="s">
        <v>84</v>
      </c>
    </row>
    <row r="69" spans="1:11" ht="26.25" x14ac:dyDescent="0.4">
      <c r="A69" s="18" t="s">
        <v>39</v>
      </c>
      <c r="B69" s="25"/>
      <c r="C69" s="11"/>
      <c r="D69" s="25"/>
      <c r="E69" s="25"/>
      <c r="F69" s="25"/>
      <c r="G69" s="25"/>
      <c r="H69" s="25"/>
      <c r="I69" s="25"/>
      <c r="J69" s="11">
        <v>100</v>
      </c>
      <c r="K69" s="17"/>
    </row>
    <row r="70" spans="1:11" ht="26.25" x14ac:dyDescent="0.4">
      <c r="A70" s="18" t="s">
        <v>38</v>
      </c>
      <c r="B70" s="25"/>
      <c r="C70" s="11"/>
      <c r="D70" s="25"/>
      <c r="E70" s="25"/>
      <c r="F70" s="25"/>
      <c r="G70" s="25"/>
      <c r="H70" s="25"/>
      <c r="I70" s="25"/>
      <c r="J70" s="11">
        <v>300</v>
      </c>
      <c r="K70" s="8" t="s">
        <v>54</v>
      </c>
    </row>
    <row r="71" spans="1:11" ht="26.25" x14ac:dyDescent="0.4">
      <c r="A71" s="16" t="s">
        <v>35</v>
      </c>
      <c r="B71" s="45"/>
      <c r="C71" s="46"/>
      <c r="D71" s="45"/>
      <c r="E71" s="45"/>
      <c r="F71" s="45"/>
      <c r="G71" s="45"/>
      <c r="H71" s="45"/>
      <c r="I71" s="45"/>
      <c r="J71" s="47">
        <f>SUM(J68:J70)</f>
        <v>3400</v>
      </c>
      <c r="K71" s="17"/>
    </row>
    <row r="72" spans="1:11" ht="26.25" x14ac:dyDescent="0.4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8"/>
    </row>
    <row r="73" spans="1:11" ht="26.25" x14ac:dyDescent="0.4">
      <c r="A73" s="39"/>
      <c r="B73" s="31"/>
      <c r="C73" s="31"/>
      <c r="D73" s="31"/>
      <c r="E73" s="31"/>
      <c r="F73" s="31"/>
      <c r="G73" s="31"/>
      <c r="H73" s="29"/>
      <c r="I73" s="29"/>
      <c r="J73" s="40"/>
      <c r="K73" s="8"/>
    </row>
    <row r="74" spans="1:11" ht="26.25" x14ac:dyDescent="0.4">
      <c r="A74" s="39" t="s">
        <v>29</v>
      </c>
      <c r="B74" s="31">
        <v>8360</v>
      </c>
      <c r="C74" s="31"/>
      <c r="D74" s="31" t="e">
        <f>(D49-D48)</f>
        <v>#REF!</v>
      </c>
      <c r="E74" s="31" t="e">
        <f>(E49-E48)</f>
        <v>#REF!</v>
      </c>
      <c r="F74" s="31" t="e">
        <f>(F49-F48)</f>
        <v>#REF!</v>
      </c>
      <c r="G74" s="31">
        <v>18324</v>
      </c>
      <c r="H74" s="31"/>
      <c r="I74" s="31" t="e">
        <f>(I49-I48)</f>
        <v>#REF!</v>
      </c>
      <c r="J74" s="31">
        <f>J10</f>
        <v>290169</v>
      </c>
      <c r="K74" s="8"/>
    </row>
    <row r="75" spans="1:11" ht="26.25" x14ac:dyDescent="0.4">
      <c r="A75" s="39" t="s">
        <v>30</v>
      </c>
      <c r="B75" s="31"/>
      <c r="C75" s="31"/>
      <c r="D75" s="31"/>
      <c r="E75" s="31"/>
      <c r="F75" s="31"/>
      <c r="G75" s="31"/>
      <c r="H75" s="31"/>
      <c r="I75" s="31"/>
      <c r="J75" s="31">
        <f>(J18+J41+J49+J60+J65+J71)</f>
        <v>260170</v>
      </c>
      <c r="K75" s="8"/>
    </row>
    <row r="76" spans="1:11" ht="26.25" x14ac:dyDescent="0.4">
      <c r="A76" s="41" t="s">
        <v>31</v>
      </c>
      <c r="B76" s="7"/>
      <c r="C76" s="7"/>
      <c r="D76" s="7"/>
      <c r="E76" s="7"/>
      <c r="F76" s="7"/>
      <c r="G76" s="7"/>
      <c r="H76" s="7"/>
      <c r="I76" s="7"/>
      <c r="J76" s="42">
        <f>(J74-J75)</f>
        <v>29999</v>
      </c>
      <c r="K76" s="8"/>
    </row>
    <row r="79" spans="1:11" x14ac:dyDescent="0.25">
      <c r="J79" s="3"/>
    </row>
    <row r="82" spans="11:11" x14ac:dyDescent="0.25">
      <c r="K82" s="2" t="s">
        <v>43</v>
      </c>
    </row>
  </sheetData>
  <mergeCells count="10">
    <mergeCell ref="A1:K2"/>
    <mergeCell ref="A3:A4"/>
    <mergeCell ref="K3:K4"/>
    <mergeCell ref="B3:B4"/>
    <mergeCell ref="C3:C4"/>
    <mergeCell ref="D3:D4"/>
    <mergeCell ref="F3:F4"/>
    <mergeCell ref="E3:E4"/>
    <mergeCell ref="G3:G4"/>
    <mergeCell ref="I3:I4"/>
  </mergeCells>
  <printOptions horizontalCentered="1"/>
  <pageMargins left="0.5" right="0.5" top="0.5" bottom="0.5" header="0.3" footer="0.3"/>
  <pageSetup scale="37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Proposed Budget</vt:lpstr>
      <vt:lpstr>Sheet1</vt:lpstr>
      <vt:lpstr>'2026 Proposed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CCGCD</dc:creator>
  <cp:lastModifiedBy>Kim Ferguson</cp:lastModifiedBy>
  <cp:lastPrinted>2025-08-13T20:40:51Z</cp:lastPrinted>
  <dcterms:created xsi:type="dcterms:W3CDTF">2013-07-24T15:49:03Z</dcterms:created>
  <dcterms:modified xsi:type="dcterms:W3CDTF">2025-08-25T14:07:04Z</dcterms:modified>
</cp:coreProperties>
</file>